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<sst xmlns="http://schemas.openxmlformats.org/spreadsheetml/2006/main" count="27190" uniqueCount="797">
  <si>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</si>
  <si>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</si>
  <si>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</si>
  <si>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</si>
  <si>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</si>
  <si>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</si>
  <si>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</si>
  <si>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</si>
  <si>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</si>
  <si>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</si>
  <si>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</si>
  <si>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</si>
  <si>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</si>
  <si>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</si>
  <si>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</si>
  <si>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</si>
  <si>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</si>
  <si>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</si>
  <si>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</si>
  <si>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</si>
  <si>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</si>
  <si>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</si>
  <si>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</si>
  <si>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</si>
  <si>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</si>
  <si>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</si>
  <si>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</si>
  <si>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</si>
  <si>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</si>
  <si>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</si>
  <si>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</si>
  <si>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</si>
  <si>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</si>
  <si>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</si>
  <si>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</si>
  <si>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</si>
  <si>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</si>
  <si>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</si>
  <si>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</si>
  <si>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</si>
  <si>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</si>
  <si>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</si>
  <si>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</si>
  <si>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</si>
  <si>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</si>
  <si>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</si>
  <si>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</si>
  <si>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</si>
  <si>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</si>
  <si>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</si>
  <si>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</si>
  <si>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</si>
  <si>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</si>
  <si>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</si>
  <si>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</si>
  <si>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</si>
  <si>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</si>
  <si>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</si>
  <si>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</si>
  <si>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</si>
  <si>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</si>
  <si>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</si>
  <si>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</si>
  <si>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</si>
  <si>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</si>
  <si>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</si>
  <si>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</si>
  <si>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</si>
  <si>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</si>
  <si>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</si>
  <si>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</si>
  <si>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</si>
  <si>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</si>
  <si>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</si>
  <si>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</si>
  <si>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</si>
  <si>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</si>
  <si>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</si>
  <si>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</si>
  <si>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</si>
  <si>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</si>
  <si>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</si>
  <si>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</si>
  <si>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</si>
  <si>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</si>
  <si>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</si>
  <si>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</si>
  <si>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</si>
  <si>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</si>
  <si>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</si>
  <si>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</si>
  <si>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</si>
  <si>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</si>
  <si>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</si>
  <si>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</si>
  <si>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</si>
  <si>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</si>
  <si>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</si>
  <si>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</si>
  <si>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</si>
  <si>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</si>
  <si>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</si>
  <si>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</si>
  <si>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</si>
  <si>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</si>
  <si>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</si>
  <si>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</si>
  <si>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</si>
  <si>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</si>
  <si>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</si>
  <si>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</si>
  <si>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</si>
  <si>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</si>
  <si>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</si>
  <si>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</si>
  <si>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</si>
  <si>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</si>
  <si>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</si>
  <si>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</si>
  <si>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</si>
  <si>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</si>
  <si>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</si>
  <si>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</si>
  <si>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</si>
  <si>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</si>
  <si>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</si>
  <si>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</si>
  <si>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</si>
  <si>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</si>
  <si>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</si>
  <si>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</si>
  <si>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</si>
  <si>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</si>
  <si>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</si>
  <si>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</si>
  <si>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</si>
  <si>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</si>
  <si>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</si>
  <si>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</si>
  <si>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</si>
  <si>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</si>
  <si>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</si>
  <si>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</si>
  <si>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</si>
  <si>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</si>
  <si>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</si>
  <si>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</si>
  <si>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</si>
  <si>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</si>
  <si>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</si>
  <si>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</si>
  <si>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</si>
  <si>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</si>
  <si>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</si>
  <si>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</si>
  <si>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</si>
  <si>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</si>
  <si>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</si>
  <si>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</si>
  <si>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</si>
  <si>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</si>
  <si>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</si>
  <si>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</si>
  <si>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</si>
  <si>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</si>
  <si>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</si>
  <si>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</si>
  <si>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</si>
  <si>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</si>
  <si>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</si>
  <si>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</si>
  <si>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</si>
  <si>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</si>
  <si>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</si>
  <si>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</si>
  <si>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</si>
  <si>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</si>
  <si>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</si>
  <si>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</si>
  <si>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</si>
  <si>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</si>
  <si>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</si>
  <si>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</si>
  <si>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</si>
  <si>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</si>
  <si>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</si>
  <si>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</si>
  <si>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</si>
  <si>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</si>
  <si>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</si>
  <si>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</si>
  <si>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</si>
  <si>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</si>
  <si>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</si>
  <si>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</si>
  <si>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</si>
  <si>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</si>
  <si>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</si>
  <si>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</si>
  <si>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</si>
  <si>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</si>
  <si>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</si>
  <si>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</si>
  <si>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</si>
  <si>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</si>
  <si>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</si>
  <si>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</si>
  <si>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</si>
  <si>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</si>
  <si>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</si>
  <si>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</si>
  <si>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</si>
  <si>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</si>
  <si>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</si>
  <si>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</si>
  <si>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</si>
  <si>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</si>
  <si>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</si>
  <si>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</si>
  <si>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</si>
  <si>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</si>
  <si>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</si>
  <si>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</si>
  <si>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</si>
  <si>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</si>
  <si>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</si>
  <si>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</si>
  <si>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</si>
  <si>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</si>
  <si>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</si>
  <si>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</si>
  <si>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</si>
  <si>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</si>
  <si>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</si>
  <si>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</si>
  <si>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</si>
  <si>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</si>
  <si>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</si>
  <si>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</si>
  <si>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</si>
  <si>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</si>
  <si>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</si>
  <si>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</si>
  <si>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</si>
  <si>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</si>
  <si>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</si>
  <si>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</si>
  <si>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</si>
  <si>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</si>
  <si>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</si>
  <si>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</si>
  <si>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</si>
  <si>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</si>
  <si>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</si>
  <si>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</si>
  <si>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</si>
  <si>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</si>
  <si>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</si>
  <si>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</si>
  <si>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</si>
  <si>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</si>
  <si>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</si>
  <si>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</si>
  <si>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</si>
  <si>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</si>
  <si>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</si>
  <si>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</si>
  <si>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</si>
  <si>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</si>
  <si>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</si>
  <si>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</si>
  <si>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</si>
  <si>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</si>
  <si>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</si>
  <si>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</si>
  <si>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</si>
  <si>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</si>
  <si>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</si>
  <si>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</si>
  <si>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</si>
  <si>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</si>
  <si>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</si>
  <si>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</si>
  <si>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</si>
  <si>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</si>
  <si>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</si>
  <si>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</si>
  <si>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</si>
  <si>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</si>
  <si>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</si>
  <si>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</si>
  <si>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</si>
  <si>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</si>
  <si>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</si>
  <si>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</si>
  <si>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</si>
  <si>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</si>
  <si>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</si>
  <si>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</si>
  <si>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</si>
  <si>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</si>
  <si>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</si>
  <si>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</si>
  <si>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</si>
  <si>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</si>
  <si>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</si>
  <si>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</si>
  <si>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</si>
  <si>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</si>
  <si>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</si>
  <si>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</si>
  <si>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</si>
  <si>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</si>
  <si>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</si>
  <si>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</si>
  <si>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</si>
  <si>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</si>
  <si>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</si>
  <si>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</si>
  <si>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</si>
  <si>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</si>
  <si>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</si>
  <si>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</si>
  <si>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</si>
  <si>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</si>
  <si>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</si>
  <si>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</si>
  <si>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</si>
  <si>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</si>
  <si>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</si>
  <si>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</si>
  <si>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</si>
  <si>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</si>
  <si>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</si>
  <si>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</si>
  <si>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</si>
  <si>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</si>
  <si>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</si>
  <si>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</si>
  <si>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</si>
  <si>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</si>
  <si>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</si>
  <si>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</si>
  <si>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</si>
  <si>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</si>
  <si>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</si>
  <si>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</si>
  <si>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</si>
  <si>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</si>
  <si>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</si>
  <si>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</si>
  <si>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</si>
  <si>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</si>
  <si>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</si>
  <si>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</si>
  <si>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</si>
  <si>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</si>
  <si>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</si>
  <si>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</si>
  <si>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</si>
  <si>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</si>
  <si>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</si>
  <si>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</si>
  <si>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</si>
  <si>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</si>
  <si>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</si>
  <si>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</si>
  <si>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</si>
  <si>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</si>
  <si>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</si>
  <si>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</si>
  <si>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</si>
  <si>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</si>
  <si>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</si>
  <si>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</si>
  <si>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</si>
  <si>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</si>
  <si>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</si>
  <si>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</si>
  <si>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</si>
  <si>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</si>
  <si>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</si>
  <si>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</si>
  <si>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</si>
  <si>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</si>
  <si>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</si>
  <si>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</si>
  <si>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</si>
  <si>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</si>
  <si>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</si>
  <si>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</si>
  <si>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</si>
  <si>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</si>
  <si>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</si>
  <si>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</si>
  <si>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</si>
  <si>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</si>
  <si>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</si>
  <si>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</si>
  <si>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</si>
  <si>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</si>
  <si>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</si>
  <si>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</si>
  <si>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</si>
  <si>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</si>
  <si>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</si>
  <si>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</si>
  <si>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</si>
  <si>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</si>
  <si>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</si>
  <si>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</si>
  <si>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</si>
  <si>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</si>
  <si>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</si>
  <si>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</si>
  <si>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</si>
  <si>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</si>
  <si>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</si>
  <si>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</si>
  <si>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</si>
  <si>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</si>
  <si>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</si>
  <si>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</si>
  <si>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</si>
  <si>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</si>
  <si>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</si>
  <si>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</si>
  <si>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</si>
  <si>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</si>
  <si>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</si>
  <si>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</si>
  <si>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</si>
  <si>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</si>
  <si>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</si>
  <si>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</si>
  <si>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</si>
  <si>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</si>
  <si>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</si>
  <si>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</si>
  <si>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</si>
  <si>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</si>
  <si>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</si>
  <si>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</si>
  <si>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</si>
  <si>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</si>
  <si>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</si>
  <si>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</si>
  <si>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</si>
  <si>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</si>
  <si>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</si>
  <si>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</si>
  <si>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</si>
  <si>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</si>
  <si>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</si>
  <si>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</si>
  <si>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</si>
  <si>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</si>
  <si>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</si>
  <si>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</si>
  <si>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</si>
  <si>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</si>
  <si>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</si>
  <si>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</si>
  <si>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</si>
  <si>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</si>
  <si>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</si>
  <si>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</si>
  <si>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</si>
  <si>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</si>
  <si>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</si>
  <si>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</si>
  <si>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</si>
  <si>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</si>
  <si>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</si>
  <si>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</si>
  <si>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</si>
  <si>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</si>
  <si>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</si>
  <si>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</si>
  <si>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</si>
  <si>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</si>
  <si>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</si>
  <si>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</si>
  <si>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</si>
  <si>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</si>
  <si>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</si>
  <si>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</si>
  <si>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</si>
  <si>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</si>
  <si>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</si>
  <si>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</si>
  <si>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</si>
  <si>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</si>
  <si>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</si>
  <si>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</si>
  <si>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</si>
  <si>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</si>
  <si>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</si>
  <si>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</si>
  <si>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</si>
  <si>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</si>
  <si>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</si>
  <si>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</si>
  <si>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</si>
  <si>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</si>
  <si>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</si>
  <si>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</si>
  <si>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</si>
  <si>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</si>
  <si>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</si>
  <si>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</si>
  <si>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</si>
  <si>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</si>
  <si>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</si>
  <si>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</si>
  <si>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</si>
  <si>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</si>
  <si>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</si>
  <si>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</si>
  <si>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</si>
  <si>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</si>
  <si>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</si>
  <si>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</si>
  <si>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</si>
  <si>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</si>
  <si>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</si>
  <si>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</si>
  <si>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</si>
  <si>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</si>
  <si>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</si>
  <si>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</si>
  <si>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</si>
  <si>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</si>
  <si>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</si>
  <si>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</si>
  <si>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</si>
  <si>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</si>
  <si>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</si>
  <si>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</si>
  <si>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</si>
  <si>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</si>
  <si>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</si>
  <si>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</si>
  <si>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</si>
  <si>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</si>
  <si>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</si>
  <si>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</si>
  <si>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</si>
  <si>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</si>
  <si>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</si>
  <si>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</si>
  <si>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</si>
  <si>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</si>
  <si>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</si>
  <si>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</si>
  <si>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</si>
  <si>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</si>
  <si>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</si>
  <si>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</si>
  <si>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</si>
  <si>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</si>
  <si>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</si>
  <si>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</si>
  <si>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</si>
  <si>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</si>
  <si>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</si>
  <si>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</si>
  <si>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</si>
  <si>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</si>
  <si>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</si>
  <si>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</si>
  <si>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</si>
  <si>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</si>
  <si>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</si>
  <si>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</si>
  <si>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</si>
  <si>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</si>
  <si>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</si>
  <si>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</si>
  <si>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</si>
  <si>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</si>
  <si>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</si>
  <si>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</si>
  <si>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</si>
  <si>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</si>
  <si>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</si>
  <si>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</si>
  <si>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</si>
  <si>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</si>
  <si>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</si>
  <si>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</si>
  <si>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</si>
  <si>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</si>
  <si>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</si>
  <si>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</si>
  <si>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</si>
  <si>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</si>
  <si>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</si>
  <si>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</si>
  <si>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</si>
  <si>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</si>
  <si>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</si>
  <si>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</si>
  <si>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</si>
  <si>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</si>
  <si>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</si>
  <si>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</si>
  <si>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</si>
  <si>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</si>
  <si>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</si>
  <si>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</si>
  <si>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</si>
  <si>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</si>
  <si>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</si>
  <si>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</si>
  <si>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</si>
  <si>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</si>
  <si>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</si>
  <si>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</si>
  <si>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</si>
  <si>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</si>
  <si>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</si>
  <si>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</si>
  <si>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</si>
  <si>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</si>
  <si>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</si>
  <si>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</si>
  <si>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</si>
  <si>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</si>
  <si>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</si>
  <si>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</si>
  <si>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</si>
  <si>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</si>
  <si>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</si>
  <si>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</si>
  <si>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</si>
  <si>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</si>
  <si>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</si>
  <si>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</si>
  <si>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</si>
  <si>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</si>
  <si>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</si>
  <si>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</si>
  <si>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</si>
  <si>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</si>
  <si>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</si>
  <si>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</si>
  <si>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</si>
  <si>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</si>
  <si>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</si>
  <si>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</si>
  <si>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</si>
  <si>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</si>
  <si>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</si>
  <si>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</si>
  <si>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</si>
  <si>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</si>
  <si>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</si>
  <si>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</si>
  <si>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</si>
  <si>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</si>
  <si>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</si>
  <si>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</si>
  <si>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</si>
  <si>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</si>
  <si>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</si>
  <si>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</si>
  <si>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</si>
  <si>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</si>
  <si>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</si>
  <si>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</si>
  <si>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</si>
  <si>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</si>
  <si>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</si>
  <si>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</si>
  <si>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</si>
  <si>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</si>
  <si>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</si>
  <si>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</si>
  <si>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</si>
  <si>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</si>
  <si>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</si>
  <si>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</si>
  <si>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</si>
  <si>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</si>
  <si>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</si>
  <si>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</si>
  <si>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</si>
  <si>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</si>
  <si>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</si>
  <si>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</si>
  <si>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</si>
  <si>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</si>
  <si>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</si>
  <si>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</si>
  <si>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</si>
  <si>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</si>
  <si>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</si>
  <si>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</si>
  <si>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</si>
  <si>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</si>
  <si>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</si>
  <si>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</si>
  <si>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</si>
  <si>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</si>
  <si>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</si>
  <si>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</si>
  <si>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</si>
  <si>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</si>
  <si>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</si>
  <si>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</si>
  <si>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</si>
  <si>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</si>
  <si>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</si>
  <si>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</si>
  <si>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</si>
  <si>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</si>
  <si>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</si>
  <si>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</si>
  <si>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</si>
  <si>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</si>
  <si>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</si>
  <si>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</si>
  <si>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</si>
  <si>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</si>
  <si>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</si>
  <si>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</si>
  <si>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</si>
  <si>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</si>
  <si>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</si>
  <si>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</si>
  <si>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</si>
  <si>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</si>
  <si>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</si>
  <si>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</si>
  <si>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</si>
  <si>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</si>
  <si>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</si>
  <si>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</si>
  <si>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</si>
  <si>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</si>
  <si>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</si>
  <si>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</si>
  <si>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</si>
  <si>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 xml:space="preserve"> декабрь</t>
  </si>
  <si>
    <t>февраль, июль</t>
  </si>
  <si>
    <t>апрель, март</t>
  </si>
  <si>
    <t>1 | 3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</si>
  <si>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</si>
  <si>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</si>
  <si>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</si>
  <si>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</si>
  <si>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</si>
  <si>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</si>
  <si>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</si>
  <si>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</si>
  <si>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</si>
  <si>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13 по ул. Кировская за 2016 год</t>
  </si>
  <si>
    <t>март, октябрь</t>
  </si>
  <si>
    <t xml:space="preserve"> январь</t>
  </si>
  <si>
    <t>сентябрь, декабрь</t>
  </si>
  <si>
    <t xml:space="preserve"> август август</t>
  </si>
  <si>
    <t>апрель, февраль</t>
  </si>
  <si>
    <t>апрель, август</t>
  </si>
  <si>
    <t xml:space="preserve"> январь январь</t>
  </si>
  <si>
    <t>октябрь, ноябрь</t>
  </si>
  <si>
    <t>июл, авг, фев</t>
  </si>
  <si>
    <t>август, январь</t>
  </si>
  <si>
    <t xml:space="preserve"> май май</t>
  </si>
  <si>
    <t>25 | 1</t>
  </si>
  <si>
    <t>19,2 | 24</t>
  </si>
  <si>
    <t>4,4 | 2</t>
  </si>
  <si>
    <t>316 | 1</t>
  </si>
  <si>
    <t>5 | 1</t>
  </si>
  <si>
    <t>180,954 | 249</t>
  </si>
  <si>
    <t>120,636 | 136</t>
  </si>
  <si>
    <t>180,954 | 24</t>
  </si>
  <si>
    <t>120,636 | 24</t>
  </si>
  <si>
    <t>117 | 1</t>
  </si>
  <si>
    <t>301,59 | 2</t>
  </si>
  <si>
    <t>688 | 28</t>
  </si>
  <si>
    <t>344 | 22</t>
  </si>
  <si>
    <t>0,12384 | 6</t>
  </si>
  <si>
    <t>6,88 | 40</t>
  </si>
  <si>
    <t>6,88 | 10</t>
  </si>
  <si>
    <t>6,88 | 12</t>
  </si>
  <si>
    <t>688 | 32</t>
  </si>
  <si>
    <t>344 | 8</t>
  </si>
  <si>
    <t>7,2 | 1</t>
  </si>
  <si>
    <t>159 | 2</t>
  </si>
  <si>
    <t>4 | 122</t>
  </si>
  <si>
    <t>72 | 24</t>
  </si>
  <si>
    <t>688 | 74</t>
  </si>
  <si>
    <t>72 | 27</t>
  </si>
  <si>
    <t>4 | 127</t>
  </si>
  <si>
    <t>2894 | 77</t>
  </si>
  <si>
    <t>2894 |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</si>
</sst>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757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236295.85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1200469.1299999999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1245781.19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1245781.19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1245781.19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190983.79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1053282.7606131099</v>
      </c>
      <c r="G28" s="18">
        <f>и_ср_начисл-и_ср_стоимость_факт</f>
        <v>147186.36938688997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711600.62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599068.90999999992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743.84000219736583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1364820.52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1442057.06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225245.38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1760275.05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1760275.05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4732.3370547774166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50030.36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51752.5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17656.169999999998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50030.36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50030.36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2904.6325121304167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514376.16000000003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525092.29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175298.99000000002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620614.89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620614.89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7430.0152634746937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524760.9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547617.80000000005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180868.37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524760.9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524760.9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757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73922.70361457883</v>
      </c>
      <c r="F6" s="40"/>
      <c r="I6" s="27">
        <f>E6/1.18</f>
        <v>62646.35899540579</v>
      </c>
      <c r="J6" s="29">
        <f>[1]сумма!$Q$6</f>
        <v>12959.079134999998</v>
      </c>
      <c r="K6" s="29">
        <f>J6-I6</f>
        <v>-49687.27986040579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364.58146223445146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0.3216</v>
      </c>
      <c r="E8" s="48">
        <v>364.58146223445146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6258.8364714418512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15.3552</v>
      </c>
      <c r="E25" s="48">
        <v>1901.4649251199908</v>
      </c>
      <c r="F25" s="49" t="s">
        <v>736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>
        <v>2</v>
      </c>
      <c r="E27" s="48">
        <v>1529.2266930277465</v>
      </c>
      <c r="F27" s="49" t="s">
        <v>740</v>
      </c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>
        <v>0.4</v>
      </c>
      <c r="E28" s="48">
        <v>1626.5274318171464</v>
      </c>
      <c r="F28" s="49" t="s">
        <v>758</v>
      </c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>
        <v>1.5</v>
      </c>
      <c r="E29" s="48">
        <v>1201.6174214769669</v>
      </c>
      <c r="F29" s="49" t="s">
        <v>734</v>
      </c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4307.2931675414084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2.3262</v>
      </c>
      <c r="E43" s="48">
        <v>2139.2780733401542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15.88</v>
      </c>
      <c r="E44" s="48">
        <v>1348.7038999769502</v>
      </c>
      <c r="F44" s="49" t="s">
        <v>741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10</v>
      </c>
      <c r="E45" s="48">
        <v>730.3629308822658</v>
      </c>
      <c r="F45" s="49" t="s">
        <v>744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2</v>
      </c>
      <c r="E54" s="48">
        <v>88.948263342038132</v>
      </c>
      <c r="F54" s="49" t="s">
        <v>734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2310.7307858015665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18</v>
      </c>
      <c r="E91" s="35">
        <v>188.44261732363498</v>
      </c>
      <c r="F91" s="33" t="s">
        <v>740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>
        <v>11</v>
      </c>
      <c r="E99" s="35">
        <v>2122.2881684779318</v>
      </c>
      <c r="F99" s="33" t="s">
        <v>737</v>
      </c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1901.656237421842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15.3552</v>
      </c>
      <c r="E101" s="35">
        <v>1901.656237421842</v>
      </c>
      <c r="F101" s="33" t="s">
        <v>736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581.1350309113775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0.5484</v>
      </c>
      <c r="E106" s="56">
        <v>581.1350309113775</v>
      </c>
      <c r="F106" s="49" t="s">
        <v>741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55831.773883605543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0.5484</v>
      </c>
      <c r="E120" s="56">
        <v>589.85169766448212</v>
      </c>
      <c r="F120" s="49" t="s">
        <v>741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1116.6234126653069</v>
      </c>
      <c r="F130" s="49" t="s">
        <v>759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>
        <v>2</v>
      </c>
      <c r="E142" s="48">
        <v>47.985908111878942</v>
      </c>
      <c r="F142" s="49" t="s">
        <v>759</v>
      </c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>
        <v>3</v>
      </c>
      <c r="E147" s="48">
        <v>298.41729834102921</v>
      </c>
      <c r="F147" s="49" t="s">
        <v>760</v>
      </c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4</v>
      </c>
      <c r="E148" s="48">
        <v>154.72382412232469</v>
      </c>
      <c r="F148" s="49" t="s">
        <v>735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>
        <v>4</v>
      </c>
      <c r="E149" s="48">
        <v>42581.335584576715</v>
      </c>
      <c r="F149" s="49" t="s">
        <v>744</v>
      </c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>
        <v>60</v>
      </c>
      <c r="E150" s="48">
        <v>3056.7823869212975</v>
      </c>
      <c r="F150" s="49" t="s">
        <v>739</v>
      </c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>
        <v>60</v>
      </c>
      <c r="E153" s="48">
        <v>2776.9578464674883</v>
      </c>
      <c r="F153" s="49" t="s">
        <v>739</v>
      </c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>
        <v>1</v>
      </c>
      <c r="E154" s="48">
        <v>46.453018293294548</v>
      </c>
      <c r="F154" s="49" t="s">
        <v>734</v>
      </c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>
        <v>1</v>
      </c>
      <c r="E157" s="48">
        <v>600.44235822898327</v>
      </c>
      <c r="F157" s="49" t="s">
        <v>734</v>
      </c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>
        <v>22.4</v>
      </c>
      <c r="E162" s="48">
        <v>4562.2005482127497</v>
      </c>
      <c r="F162" s="49" t="s">
        <v>739</v>
      </c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2366.6965756207719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>
        <v>2</v>
      </c>
      <c r="E171" s="48">
        <v>812.73052932137023</v>
      </c>
      <c r="F171" s="49" t="s">
        <v>732</v>
      </c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>
        <v>8</v>
      </c>
      <c r="E172" s="48">
        <v>1254.2849851458441</v>
      </c>
      <c r="F172" s="49" t="s">
        <v>761</v>
      </c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>
        <v>3.84</v>
      </c>
      <c r="E194" s="48">
        <v>299.68106115355732</v>
      </c>
      <c r="F194" s="49" t="s">
        <v>732</v>
      </c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179213.38239374422</v>
      </c>
      <c r="F197" s="75"/>
      <c r="I197" s="27">
        <f>E197/1.18</f>
        <v>151875.74779130868</v>
      </c>
      <c r="J197" s="29">
        <f>[1]сумма!$Q$11</f>
        <v>31082.599499999997</v>
      </c>
      <c r="K197" s="29">
        <f>J197-I197</f>
        <v>-120793.14829130868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179213.38239374422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3.2904</v>
      </c>
      <c r="E199" s="35">
        <v>12969.610965374646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8.2020000000000017</v>
      </c>
      <c r="E200" s="35">
        <v>12931.444161155292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>
        <v>0</v>
      </c>
      <c r="E201" s="35">
        <v>65662.281435834855</v>
      </c>
      <c r="F201" s="49" t="s">
        <v>718</v>
      </c>
      <c r="I201" s="27">
        <f>E201/1.01330668353499/1.18</f>
        <v>54915.2612145854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14.38</v>
      </c>
      <c r="E202" s="35">
        <v>369.13708642228806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14.38</v>
      </c>
      <c r="E203" s="35">
        <v>8134.2044930992188</v>
      </c>
      <c r="F203" s="49" t="s">
        <v>737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>
        <v>6</v>
      </c>
      <c r="E209" s="35">
        <v>3442.9798922284458</v>
      </c>
      <c r="F209" s="49" t="s">
        <v>730</v>
      </c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14.38</v>
      </c>
      <c r="E210" s="35">
        <v>18299.392339671831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117.75</v>
      </c>
      <c r="E211" s="35">
        <v>42558.714875399492</v>
      </c>
      <c r="F211" s="49" t="s">
        <v>742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5</v>
      </c>
      <c r="E215" s="35">
        <v>1038.5149165626267</v>
      </c>
      <c r="F215" s="49" t="s">
        <v>737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>
        <v>3</v>
      </c>
      <c r="E217" s="35">
        <v>2121.528426384134</v>
      </c>
      <c r="F217" s="49" t="s">
        <v>756</v>
      </c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>
        <v>1</v>
      </c>
      <c r="E218" s="35">
        <v>1697.4703210892633</v>
      </c>
      <c r="F218" s="49" t="s">
        <v>732</v>
      </c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>
        <v>2</v>
      </c>
      <c r="E229" s="35">
        <v>9988.1034805221407</v>
      </c>
      <c r="F229" s="49" t="s">
        <v>743</v>
      </c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22152.965804756252</v>
      </c>
      <c r="F232" s="33"/>
      <c r="I232" s="27">
        <f>E232/1.18</f>
        <v>18773.699834539198</v>
      </c>
      <c r="J232" s="29">
        <f>[1]сумма!$M$13</f>
        <v>4000.8600000000006</v>
      </c>
      <c r="K232" s="29">
        <f>J232-I232</f>
        <v>-14772.839834539198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15917.956463147058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>
        <v>70</v>
      </c>
      <c r="E234" s="56">
        <v>313.40635486713319</v>
      </c>
      <c r="F234" s="33" t="s">
        <v>730</v>
      </c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10</v>
      </c>
      <c r="E240" s="35">
        <v>183.40871238116986</v>
      </c>
      <c r="F240" s="33" t="s">
        <v>762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>
        <v>16</v>
      </c>
      <c r="E243" s="35">
        <v>11058.853152921674</v>
      </c>
      <c r="F243" s="33" t="s">
        <v>763</v>
      </c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>
        <v>22.4</v>
      </c>
      <c r="E246" s="35">
        <v>1159.2795659474202</v>
      </c>
      <c r="F246" s="33" t="s">
        <v>764</v>
      </c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>
        <v>2.0499999999999998</v>
      </c>
      <c r="E252" s="35">
        <v>3203.0086770296625</v>
      </c>
      <c r="F252" s="33" t="s">
        <v>739</v>
      </c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>
        <v>6235.0093416091931</v>
      </c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>
        <v>26.05</v>
      </c>
      <c r="E262" s="35">
        <v>6235.0093416091931</v>
      </c>
      <c r="F262" s="33" t="s">
        <v>765</v>
      </c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40576.822011005694</v>
      </c>
      <c r="F266" s="75"/>
      <c r="I266" s="27">
        <f>E266/1.18</f>
        <v>34387.137297462454</v>
      </c>
      <c r="J266" s="29">
        <f>[1]сумма!$Q$15</f>
        <v>14033.079052204816</v>
      </c>
      <c r="K266" s="29">
        <f>J266-I266</f>
        <v>-20354.058245257638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40576.822011005694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1.367</v>
      </c>
      <c r="E268" s="35">
        <v>4206.6107641653143</v>
      </c>
      <c r="F268" s="33" t="s">
        <v>745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0.4</v>
      </c>
      <c r="E269" s="35">
        <v>1384.8140969514029</v>
      </c>
      <c r="F269" s="33" t="s">
        <v>745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>
        <v>0.1</v>
      </c>
      <c r="E271" s="35">
        <v>326.01495195587069</v>
      </c>
      <c r="F271" s="33" t="s">
        <v>735</v>
      </c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>
        <v>2</v>
      </c>
      <c r="E274" s="35">
        <v>111.60852223811627</v>
      </c>
      <c r="F274" s="33" t="s">
        <v>732</v>
      </c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2</v>
      </c>
      <c r="E278" s="35">
        <v>550.19026608691252</v>
      </c>
      <c r="F278" s="33" t="s">
        <v>732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2</v>
      </c>
      <c r="E279" s="35">
        <v>547.32058155914137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9</v>
      </c>
      <c r="E288" s="35">
        <v>230.65367435803282</v>
      </c>
      <c r="F288" s="33" t="s">
        <v>766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82</v>
      </c>
      <c r="E293" s="35">
        <v>13075.236540703805</v>
      </c>
      <c r="F293" s="33" t="s">
        <v>730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>
        <v>2</v>
      </c>
      <c r="E308" s="35">
        <v>246.93635361470243</v>
      </c>
      <c r="F308" s="33" t="s">
        <v>767</v>
      </c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1</v>
      </c>
      <c r="E310" s="35">
        <v>223.34116971969564</v>
      </c>
      <c r="F310" s="33" t="s">
        <v>759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12</v>
      </c>
      <c r="E319" s="35">
        <v>5622.9560374854673</v>
      </c>
      <c r="F319" s="33" t="s">
        <v>768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2</v>
      </c>
      <c r="E320" s="35">
        <v>1168.5637582729114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>
        <v>1</v>
      </c>
      <c r="E325" s="35">
        <v>5420.644723113116</v>
      </c>
      <c r="F325" s="33" t="s">
        <v>743</v>
      </c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1</v>
      </c>
      <c r="E328" s="35">
        <v>55.464262511181801</v>
      </c>
      <c r="F328" s="33" t="s">
        <v>734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2</v>
      </c>
      <c r="E329" s="35">
        <v>162.1730468756638</v>
      </c>
      <c r="F329" s="33" t="s">
        <v>759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1</v>
      </c>
      <c r="E333" s="35">
        <v>1064.3928946427457</v>
      </c>
      <c r="F333" s="33" t="s">
        <v>734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1</v>
      </c>
      <c r="E334" s="35">
        <v>85.613963224056491</v>
      </c>
      <c r="F334" s="33" t="s">
        <v>734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45</v>
      </c>
      <c r="E335" s="35">
        <v>2192.998116098222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>
        <v>10</v>
      </c>
      <c r="E336" s="35">
        <v>3901.2882874293364</v>
      </c>
      <c r="F336" s="33" t="s">
        <v>730</v>
      </c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171168.16868411325</v>
      </c>
      <c r="F338" s="75"/>
      <c r="I338" s="27">
        <f>E338/1.18</f>
        <v>145057.77007128243</v>
      </c>
      <c r="J338" s="29">
        <f>[1]сумма!$Q$17</f>
        <v>27117.06</v>
      </c>
      <c r="K338" s="29">
        <f>J338-I338</f>
        <v>-117940.71007128243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171168.16868411325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/>
      <c r="E340" s="84"/>
      <c r="F340" s="49"/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769</v>
      </c>
      <c r="E342" s="48">
        <v>159.37510446108698</v>
      </c>
      <c r="F342" s="49" t="s">
        <v>735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770</v>
      </c>
      <c r="E343" s="84">
        <v>1928.6432290017565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/>
      <c r="E344" s="84"/>
      <c r="F344" s="49"/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771</v>
      </c>
      <c r="E345" s="84">
        <v>21.020439165923243</v>
      </c>
      <c r="F345" s="49" t="s">
        <v>738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772</v>
      </c>
      <c r="E346" s="48">
        <v>1071.9826123677572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773</v>
      </c>
      <c r="E347" s="48">
        <v>15.795221921606718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774</v>
      </c>
      <c r="E349" s="48">
        <v>102209.60165369845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 t="s">
        <v>775</v>
      </c>
      <c r="E350" s="48">
        <v>28373.623143732962</v>
      </c>
      <c r="F350" s="49" t="s">
        <v>718</v>
      </c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776</v>
      </c>
      <c r="E351" s="48">
        <v>22512.746862477405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 t="s">
        <v>777</v>
      </c>
      <c r="E352" s="48">
        <v>12117.816855418985</v>
      </c>
      <c r="F352" s="49" t="s">
        <v>718</v>
      </c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778</v>
      </c>
      <c r="E353" s="84">
        <v>1340.8242245444453</v>
      </c>
      <c r="F353" s="49" t="s">
        <v>739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779</v>
      </c>
      <c r="E354" s="48">
        <v>1416.7393373228567</v>
      </c>
      <c r="F354" s="49" t="s">
        <v>746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170926.73073909406</v>
      </c>
      <c r="F355" s="75"/>
      <c r="I355" s="27">
        <f>E355/1.18</f>
        <v>144853.16164330006</v>
      </c>
      <c r="J355" s="29">
        <f>[1]сумма!$Q$19</f>
        <v>27334.060541112922</v>
      </c>
      <c r="K355" s="29">
        <f>J355-I355</f>
        <v>-117519.10110218714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57859.315642705129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747</v>
      </c>
      <c r="E357" s="89">
        <v>79.609831607916362</v>
      </c>
      <c r="F357" s="49" t="s">
        <v>748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780</v>
      </c>
      <c r="E358" s="89">
        <v>10168.224929364502</v>
      </c>
      <c r="F358" s="49" t="s">
        <v>749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781</v>
      </c>
      <c r="E359" s="89">
        <v>17478.399510314255</v>
      </c>
      <c r="F359" s="49" t="s">
        <v>749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782</v>
      </c>
      <c r="E360" s="89">
        <v>131.57503559830454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783</v>
      </c>
      <c r="E361" s="89">
        <v>267.30597237657491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784</v>
      </c>
      <c r="E362" s="89">
        <v>455.43089157613792</v>
      </c>
      <c r="F362" s="49" t="s">
        <v>748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785</v>
      </c>
      <c r="E364" s="89">
        <v>1315.4633875302679</v>
      </c>
      <c r="F364" s="49" t="s">
        <v>750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786</v>
      </c>
      <c r="E365" s="89">
        <v>6631.8768147355895</v>
      </c>
      <c r="F365" s="49" t="s">
        <v>751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787</v>
      </c>
      <c r="E366" s="89">
        <v>6402.0987831931852</v>
      </c>
      <c r="F366" s="49" t="s">
        <v>752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788</v>
      </c>
      <c r="E367" s="89">
        <v>632.5262979962115</v>
      </c>
      <c r="F367" s="49" t="s">
        <v>740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788</v>
      </c>
      <c r="E368" s="89">
        <v>923.63187930085701</v>
      </c>
      <c r="F368" s="49" t="s">
        <v>740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789</v>
      </c>
      <c r="E369" s="89">
        <v>2583.2421838240739</v>
      </c>
      <c r="F369" s="49" t="s">
        <v>753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790</v>
      </c>
      <c r="E370" s="89">
        <v>4286.101025584574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791</v>
      </c>
      <c r="E371" s="89">
        <v>5397.2667887752723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6.3000000000000007</v>
      </c>
      <c r="E373" s="89">
        <v>1106.5623109273986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113067.41509638893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792</v>
      </c>
      <c r="E375" s="93">
        <v>15032.136934615786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793</v>
      </c>
      <c r="E377" s="95">
        <v>1098.3956670421167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794</v>
      </c>
      <c r="E378" s="95">
        <v>4414.6509354098525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795</v>
      </c>
      <c r="E379" s="95">
        <v>63268.233709240892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796</v>
      </c>
      <c r="E380" s="95">
        <v>22151.393795336702</v>
      </c>
      <c r="F380" s="49" t="s">
        <v>754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796</v>
      </c>
      <c r="E382" s="95">
        <v>4017.7649295028641</v>
      </c>
      <c r="F382" s="49" t="s">
        <v>755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796</v>
      </c>
      <c r="E383" s="95">
        <v>2028.9506602662218</v>
      </c>
      <c r="F383" s="49" t="s">
        <v>756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>
        <v>2</v>
      </c>
      <c r="E384" s="95">
        <v>0</v>
      </c>
      <c r="F384" s="49" t="s">
        <v>739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6.1</v>
      </c>
      <c r="E385" s="95">
        <v>1055.8884649745073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83054.290363091248</v>
      </c>
      <c r="F386" s="75"/>
      <c r="I386" s="27">
        <f>E386/1.18</f>
        <v>70384.991833128181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83054.290363091248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47385.438581461698</v>
      </c>
      <c r="F388" s="75"/>
      <c r="I388" s="27">
        <f>E388/1.18</f>
        <v>40157.151340221782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47385.438581461698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264882.16061310971</v>
      </c>
      <c r="F390" s="75"/>
      <c r="I390" s="27">
        <f>E390/1.18</f>
        <v>224476.40729924553</v>
      </c>
      <c r="J390" s="27">
        <f>SUM(I6:I390)</f>
        <v>947527.68732047942</v>
      </c>
      <c r="K390" s="27">
        <f>J390*1.01330668353499*1.18</f>
        <v>1132960.6433076267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264882.16061310971</v>
      </c>
      <c r="F391" s="49" t="s">
        <v>731</v>
      </c>
      <c r="I391" s="27">
        <f>E6+E197+E232+E266+E338+E355+E386+E388+E390</f>
        <v>1053282.6628049552</v>
      </c>
      <c r="J391" s="27">
        <f>I391-K391</f>
        <v>714118.88656623336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2017-05-18T01:42:33Z</dcterms:modified>
</cp:coreProperties>
</file>